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bdech\BIWS Dropbox\Brian DeChesare\BIWS-All-Courses\100-Bonus-Case-Studies\101-Three-Statement-Modeling\101-13-Financial-Modeling-Mistakes\"/>
    </mc:Choice>
  </mc:AlternateContent>
  <xr:revisionPtr revIDLastSave="0" documentId="13_ncr:1_{CCCF9913-6788-49D1-BF1E-B358349EA9DB}" xr6:coauthVersionLast="47" xr6:coauthVersionMax="47" xr10:uidLastSave="{00000000-0000-0000-0000-000000000000}"/>
  <bookViews>
    <workbookView xWindow="-110" yWindow="-110" windowWidth="25820" windowHeight="15500" xr2:uid="{3E871B67-D7B5-4346-9891-438609A05CEE}"/>
  </bookViews>
  <sheets>
    <sheet name="BS_Raw" sheetId="1" r:id="rId1"/>
    <sheet name="BS_Fixed" sheetId="2" r:id="rId2"/>
  </sheets>
  <definedNames>
    <definedName name="_xlnm.Print_Area" localSheetId="1">BS_Fixed!$A$1:$E$35</definedName>
    <definedName name="_xlnm.Print_Area" localSheetId="0">BS_Raw!$A$1:$E$49</definedName>
  </definedNames>
  <calcPr calcId="191029" iterate="1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4" i="2" l="1"/>
  <c r="C34" i="2"/>
  <c r="D48" i="1"/>
  <c r="C48" i="1"/>
  <c r="D32" i="2"/>
  <c r="C32" i="2"/>
  <c r="D23" i="2"/>
  <c r="C23" i="2"/>
  <c r="D15" i="2"/>
  <c r="C15" i="2"/>
  <c r="D28" i="2"/>
  <c r="C28" i="2"/>
  <c r="D10" i="2"/>
  <c r="C10" i="2"/>
  <c r="D44" i="1"/>
  <c r="C44" i="1"/>
  <c r="D36" i="1"/>
  <c r="C36" i="1"/>
  <c r="D31" i="1"/>
  <c r="D46" i="1" s="1"/>
  <c r="C31" i="1"/>
  <c r="C46" i="1" s="1"/>
  <c r="D19" i="1"/>
  <c r="C19" i="1"/>
  <c r="D11" i="1"/>
  <c r="D21" i="1" s="1"/>
  <c r="C11" i="1"/>
  <c r="C21" i="1" s="1"/>
  <c r="C17" i="2" l="1"/>
  <c r="D17" i="2"/>
</calcChain>
</file>

<file path=xl/sharedStrings.xml><?xml version="1.0" encoding="utf-8"?>
<sst xmlns="http://schemas.openxmlformats.org/spreadsheetml/2006/main" count="64" uniqueCount="42">
  <si>
    <t>December 31,</t>
  </si>
  <si>
    <t xml:space="preserve">STOCKHOLDERS EQUITY: </t>
  </si>
  <si>
    <t>ASSETS:</t>
  </si>
  <si>
    <t>Inventories:</t>
  </si>
  <si>
    <t>Investments:</t>
  </si>
  <si>
    <t>Net Property &amp; Equipment:</t>
  </si>
  <si>
    <t>Deferred Income Taxes:</t>
  </si>
  <si>
    <t>Goodwill:</t>
  </si>
  <si>
    <t>Other Intangible Assets:</t>
  </si>
  <si>
    <t>Other Assets:</t>
  </si>
  <si>
    <t>Total Long-Term Assets:</t>
  </si>
  <si>
    <t>Total Current Assets:</t>
  </si>
  <si>
    <t>TOTAL ASSETS:</t>
  </si>
  <si>
    <t>Short-Term Investments:</t>
  </si>
  <si>
    <t>Accounts Receivable:</t>
  </si>
  <si>
    <t>Prepaid Expenses:</t>
  </si>
  <si>
    <t>Cash &amp; Cash-Equivalents:</t>
  </si>
  <si>
    <t>Prepaid Income Taxes:</t>
  </si>
  <si>
    <t>Prepaid Expenses &amp; Other Current Assets:</t>
  </si>
  <si>
    <t>LIABILITIES &amp; STOCKHOLDERS' EQUITY:</t>
  </si>
  <si>
    <t>Total Current Liabilities</t>
  </si>
  <si>
    <t>Accounts Payable:</t>
  </si>
  <si>
    <t>Accrued Liabilities:</t>
  </si>
  <si>
    <t>Accrued Promotional Allowances:</t>
  </si>
  <si>
    <t>Deferred Revenue:</t>
  </si>
  <si>
    <t>Accrued Compensation:</t>
  </si>
  <si>
    <t>Income Taxes Payable:</t>
  </si>
  <si>
    <t>Other Liabilities:</t>
  </si>
  <si>
    <t>Long-Term Debt:</t>
  </si>
  <si>
    <t>Total Long-Term Liabilities:</t>
  </si>
  <si>
    <t>Common Stock:</t>
  </si>
  <si>
    <t>Accumulated Other Comprehensive Loss:</t>
  </si>
  <si>
    <t>Treasury Stock:</t>
  </si>
  <si>
    <t>TOTAL LIABILITIES &amp; STOCKHOLDERS' EQUITY:</t>
  </si>
  <si>
    <t>Additional Paid-In Capital:</t>
  </si>
  <si>
    <t>Retained Earnings:</t>
  </si>
  <si>
    <t>Total Stockholders' Equity</t>
  </si>
  <si>
    <t>Net PP&amp;E:</t>
  </si>
  <si>
    <t>Goodwill &amp; Other Intangible Assets:</t>
  </si>
  <si>
    <t>Accrued Liabilities &amp; Other Payables:</t>
  </si>
  <si>
    <t>Equity:</t>
  </si>
  <si>
    <t>Balance Check: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</si>
</sst>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(&quot;$&quot;* #,##0_);_(&quot;$&quot;* \(#,##0\);_(&quot;$&quot;* &quot;-&quot;_);_(@_)"/>
    <numFmt numFmtId="41" formatCode="_(* #,##0_);_(* \(#,##0\);_(* &quot;-&quot;_);_(@_)"/>
  </numFmts>
  <fonts count="2" x14ac:knownFonts="1">
    <font>
      <sz val="12"/>
      <color theme="1"/>
      <name val="Calibri"/>
      <family val="2"/>
    </font>
    <font>
      <b/>
      <sz val="12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3" fontId="0" fillId="0" borderId="0" xfId="0" applyNumberFormat="1"/>
    <xf numFmtId="0" fontId="1" fillId="0" borderId="0" xfId="0" applyFont="1"/>
    <xf numFmtId="0" fontId="0" fillId="0" borderId="0" xfId="0" applyAlignment="1">
      <alignment horizontal="left" indent="1"/>
    </xf>
    <xf numFmtId="0" fontId="1" fillId="0" borderId="0" xfId="0" applyFont="1" applyBorder="1" applyAlignment="1">
      <alignment horizontal="left" indent="1"/>
    </xf>
    <xf numFmtId="3" fontId="0" fillId="0" borderId="0" xfId="0" applyNumberFormat="1" applyBorder="1"/>
    <xf numFmtId="42" fontId="0" fillId="0" borderId="0" xfId="0" applyNumberFormat="1"/>
    <xf numFmtId="41" fontId="0" fillId="0" borderId="0" xfId="0" applyNumberFormat="1"/>
    <xf numFmtId="41" fontId="1" fillId="0" borderId="1" xfId="0" applyNumberFormat="1" applyFont="1" applyBorder="1"/>
    <xf numFmtId="0" fontId="1" fillId="0" borderId="1" xfId="0" applyFont="1" applyBorder="1"/>
    <xf numFmtId="0" fontId="1" fillId="0" borderId="1" xfId="0" applyFont="1" applyBorder="1" applyAlignment="1">
      <alignment horizontal="left"/>
    </xf>
    <xf numFmtId="42" fontId="1" fillId="0" borderId="0" xfId="0" applyNumberFormat="1" applyFont="1"/>
    <xf numFmtId="0" fontId="0" fillId="0" borderId="0" xfId="0" applyFont="1" applyAlignment="1">
      <alignment horizontal="left" indent="1"/>
    </xf>
    <xf numFmtId="0" fontId="1" fillId="0" borderId="0" xfId="0" applyFont="1" applyAlignment="1">
      <alignment horizontal="center"/>
    </xf>
    <xf numFmtId="0" fontId="0" fillId="2" borderId="0" xfId="0" applyFill="1" applyAlignment="1">
      <alignment horizontal="left" indent="1"/>
    </xf>
    <xf numFmtId="41" fontId="0" fillId="2" borderId="0" xfId="0" applyNumberFormat="1" applyFill="1"/>
    <xf numFmtId="0" fontId="1" fillId="2" borderId="0" xfId="0" applyFont="1" applyFill="1"/>
    <xf numFmtId="41" fontId="1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B2EF18-C47B-4554-B07C-7362B2B0BE4E}">
  <sheetPr>
    <pageSetUpPr autoPageBreaks="0"/>
  </sheetPr>
  <dimension ref="B2:D48"/>
  <sheetViews>
    <sheetView showGridLines="0" tabSelected="1" zoomScaleNormal="100" workbookViewId="0">
      <selection activeCell="B2" sqref="B2"/>
    </sheetView>
  </sheetViews>
  <sheetFormatPr defaultRowHeight="15.5" x14ac:dyDescent="0.35"/>
  <cols>
    <col min="1" max="1" width="2.58203125" customWidth="1"/>
    <col min="2" max="2" width="39.1640625" bestFit="1" customWidth="1"/>
    <col min="3" max="4" width="12.08203125" bestFit="1" customWidth="1"/>
    <col min="5" max="5" width="2.58203125" customWidth="1"/>
  </cols>
  <sheetData>
    <row r="2" spans="2:4" x14ac:dyDescent="0.35">
      <c r="C2" s="13" t="s">
        <v>0</v>
      </c>
      <c r="D2" s="13" t="s">
        <v>0</v>
      </c>
    </row>
    <row r="3" spans="2:4" x14ac:dyDescent="0.35">
      <c r="B3" s="2" t="s">
        <v>2</v>
      </c>
      <c r="C3" s="13">
        <v>2023</v>
      </c>
      <c r="D3" s="13">
        <v>2024</v>
      </c>
    </row>
    <row r="4" spans="2:4" x14ac:dyDescent="0.35">
      <c r="B4" s="2"/>
    </row>
    <row r="5" spans="2:4" x14ac:dyDescent="0.35">
      <c r="B5" s="3" t="s">
        <v>16</v>
      </c>
      <c r="C5" s="6">
        <v>2297675</v>
      </c>
      <c r="D5" s="6">
        <v>1533287</v>
      </c>
    </row>
    <row r="6" spans="2:4" x14ac:dyDescent="0.35">
      <c r="B6" s="3" t="s">
        <v>13</v>
      </c>
      <c r="C6" s="7">
        <v>955605</v>
      </c>
      <c r="D6" s="7"/>
    </row>
    <row r="7" spans="2:4" x14ac:dyDescent="0.35">
      <c r="B7" s="3" t="s">
        <v>14</v>
      </c>
      <c r="C7" s="7">
        <v>1193964</v>
      </c>
      <c r="D7" s="7">
        <v>1221646</v>
      </c>
    </row>
    <row r="8" spans="2:4" x14ac:dyDescent="0.35">
      <c r="B8" s="3" t="s">
        <v>3</v>
      </c>
      <c r="C8" s="7">
        <v>971406</v>
      </c>
      <c r="D8" s="7">
        <v>737107</v>
      </c>
    </row>
    <row r="9" spans="2:4" x14ac:dyDescent="0.35">
      <c r="B9" s="3" t="s">
        <v>18</v>
      </c>
      <c r="C9" s="7">
        <v>116195</v>
      </c>
      <c r="D9" s="7">
        <v>107262</v>
      </c>
    </row>
    <row r="10" spans="2:4" x14ac:dyDescent="0.35">
      <c r="B10" s="3" t="s">
        <v>17</v>
      </c>
      <c r="C10" s="7">
        <v>54151</v>
      </c>
      <c r="D10" s="7">
        <v>42202</v>
      </c>
    </row>
    <row r="11" spans="2:4" x14ac:dyDescent="0.35">
      <c r="B11" s="10" t="s">
        <v>11</v>
      </c>
      <c r="C11" s="8">
        <f>SUM(C5:C10)</f>
        <v>5588996</v>
      </c>
      <c r="D11" s="8">
        <f>SUM(D5:D10)</f>
        <v>3641504</v>
      </c>
    </row>
    <row r="12" spans="2:4" x14ac:dyDescent="0.35">
      <c r="B12" s="4"/>
      <c r="C12" s="5"/>
      <c r="D12" s="5"/>
    </row>
    <row r="13" spans="2:4" x14ac:dyDescent="0.35">
      <c r="B13" s="3" t="s">
        <v>4</v>
      </c>
      <c r="C13" s="7">
        <v>76431</v>
      </c>
      <c r="D13" s="7"/>
    </row>
    <row r="14" spans="2:4" x14ac:dyDescent="0.35">
      <c r="B14" s="3" t="s">
        <v>5</v>
      </c>
      <c r="C14" s="7">
        <v>890796</v>
      </c>
      <c r="D14" s="7">
        <v>1047024</v>
      </c>
    </row>
    <row r="15" spans="2:4" x14ac:dyDescent="0.35">
      <c r="B15" s="3" t="s">
        <v>6</v>
      </c>
      <c r="C15" s="7">
        <v>175003</v>
      </c>
      <c r="D15" s="7">
        <v>184260</v>
      </c>
    </row>
    <row r="16" spans="2:4" x14ac:dyDescent="0.35">
      <c r="B16" s="3" t="s">
        <v>7</v>
      </c>
      <c r="C16" s="7">
        <v>1417941</v>
      </c>
      <c r="D16" s="7">
        <v>1331643</v>
      </c>
    </row>
    <row r="17" spans="2:4" x14ac:dyDescent="0.35">
      <c r="B17" s="3" t="s">
        <v>8</v>
      </c>
      <c r="C17" s="7">
        <v>1427139</v>
      </c>
      <c r="D17" s="7">
        <v>1414252</v>
      </c>
    </row>
    <row r="18" spans="2:4" x14ac:dyDescent="0.35">
      <c r="B18" s="3" t="s">
        <v>9</v>
      </c>
      <c r="C18" s="7">
        <v>110216</v>
      </c>
      <c r="D18" s="7">
        <v>100406</v>
      </c>
    </row>
    <row r="19" spans="2:4" x14ac:dyDescent="0.35">
      <c r="B19" s="9" t="s">
        <v>10</v>
      </c>
      <c r="C19" s="8">
        <f>SUM(C13:C18)</f>
        <v>4097526</v>
      </c>
      <c r="D19" s="8">
        <f>SUM(D13:D18)</f>
        <v>4077585</v>
      </c>
    </row>
    <row r="20" spans="2:4" x14ac:dyDescent="0.35">
      <c r="C20" s="1"/>
    </row>
    <row r="21" spans="2:4" x14ac:dyDescent="0.35">
      <c r="B21" s="2" t="s">
        <v>12</v>
      </c>
      <c r="C21" s="11">
        <f>C11+C19</f>
        <v>9686522</v>
      </c>
      <c r="D21" s="11">
        <f t="shared" ref="D21" si="0">D11+D19</f>
        <v>7719089</v>
      </c>
    </row>
    <row r="23" spans="2:4" x14ac:dyDescent="0.35">
      <c r="B23" s="2" t="s">
        <v>19</v>
      </c>
    </row>
    <row r="25" spans="2:4" x14ac:dyDescent="0.35">
      <c r="B25" s="3" t="s">
        <v>21</v>
      </c>
      <c r="C25" s="6">
        <v>564379</v>
      </c>
      <c r="D25" s="6">
        <v>466775</v>
      </c>
    </row>
    <row r="26" spans="2:4" x14ac:dyDescent="0.35">
      <c r="B26" s="3" t="s">
        <v>22</v>
      </c>
      <c r="C26" s="7">
        <v>183988</v>
      </c>
      <c r="D26" s="7">
        <v>220764</v>
      </c>
    </row>
    <row r="27" spans="2:4" x14ac:dyDescent="0.35">
      <c r="B27" s="3" t="s">
        <v>23</v>
      </c>
      <c r="C27" s="7">
        <v>269061</v>
      </c>
      <c r="D27" s="7">
        <v>267711</v>
      </c>
    </row>
    <row r="28" spans="2:4" x14ac:dyDescent="0.35">
      <c r="B28" s="3" t="s">
        <v>24</v>
      </c>
      <c r="C28" s="7">
        <v>41914</v>
      </c>
      <c r="D28" s="7">
        <v>45809</v>
      </c>
    </row>
    <row r="29" spans="2:4" x14ac:dyDescent="0.35">
      <c r="B29" s="3" t="s">
        <v>25</v>
      </c>
      <c r="C29" s="7">
        <v>87392</v>
      </c>
      <c r="D29" s="7">
        <v>92454</v>
      </c>
    </row>
    <row r="30" spans="2:4" x14ac:dyDescent="0.35">
      <c r="B30" s="3" t="s">
        <v>26</v>
      </c>
      <c r="C30" s="7">
        <v>14955</v>
      </c>
      <c r="D30" s="7">
        <v>4006</v>
      </c>
    </row>
    <row r="31" spans="2:4" x14ac:dyDescent="0.35">
      <c r="B31" s="9" t="s">
        <v>20</v>
      </c>
      <c r="C31" s="8">
        <f>SUM(C25:C30)</f>
        <v>1161689</v>
      </c>
      <c r="D31" s="8">
        <f>SUM(D25:D30)</f>
        <v>1097519</v>
      </c>
    </row>
    <row r="32" spans="2:4" x14ac:dyDescent="0.35">
      <c r="C32" s="1"/>
      <c r="D32" s="1"/>
    </row>
    <row r="33" spans="2:4" x14ac:dyDescent="0.35">
      <c r="B33" s="3" t="s">
        <v>24</v>
      </c>
      <c r="C33" s="7">
        <v>204251</v>
      </c>
      <c r="D33" s="7">
        <v>179008</v>
      </c>
    </row>
    <row r="34" spans="2:4" x14ac:dyDescent="0.35">
      <c r="B34" s="3" t="s">
        <v>27</v>
      </c>
      <c r="C34" s="7">
        <v>91838</v>
      </c>
      <c r="D34" s="7">
        <v>110893</v>
      </c>
    </row>
    <row r="35" spans="2:4" x14ac:dyDescent="0.35">
      <c r="B35" s="3" t="s">
        <v>28</v>
      </c>
      <c r="C35" s="7"/>
      <c r="D35" s="7">
        <v>373951</v>
      </c>
    </row>
    <row r="36" spans="2:4" x14ac:dyDescent="0.35">
      <c r="B36" s="9" t="s">
        <v>29</v>
      </c>
      <c r="C36" s="8">
        <f>SUM(C33:C35)</f>
        <v>296089</v>
      </c>
      <c r="D36" s="8">
        <f>SUM(D33:D35)</f>
        <v>663852</v>
      </c>
    </row>
    <row r="37" spans="2:4" x14ac:dyDescent="0.35">
      <c r="D37" s="1"/>
    </row>
    <row r="38" spans="2:4" x14ac:dyDescent="0.35">
      <c r="B38" s="2" t="s">
        <v>1</v>
      </c>
    </row>
    <row r="39" spans="2:4" x14ac:dyDescent="0.35">
      <c r="B39" s="12" t="s">
        <v>30</v>
      </c>
      <c r="C39" s="7">
        <v>5613</v>
      </c>
      <c r="D39" s="7">
        <v>5632</v>
      </c>
    </row>
    <row r="40" spans="2:4" x14ac:dyDescent="0.35">
      <c r="B40" s="3" t="s">
        <v>34</v>
      </c>
      <c r="C40" s="7">
        <v>4975115</v>
      </c>
      <c r="D40" s="7">
        <v>5144922</v>
      </c>
    </row>
    <row r="41" spans="2:4" x14ac:dyDescent="0.35">
      <c r="B41" s="3" t="s">
        <v>35</v>
      </c>
      <c r="C41" s="7">
        <v>5939736</v>
      </c>
      <c r="D41" s="7">
        <v>7448784</v>
      </c>
    </row>
    <row r="42" spans="2:4" x14ac:dyDescent="0.35">
      <c r="B42" s="3" t="s">
        <v>31</v>
      </c>
      <c r="C42" s="7">
        <v>-125337</v>
      </c>
      <c r="D42" s="7">
        <v>-269487</v>
      </c>
    </row>
    <row r="43" spans="2:4" x14ac:dyDescent="0.35">
      <c r="B43" s="3" t="s">
        <v>32</v>
      </c>
      <c r="C43" s="7">
        <v>-2566383</v>
      </c>
      <c r="D43" s="7">
        <v>-6372133</v>
      </c>
    </row>
    <row r="44" spans="2:4" x14ac:dyDescent="0.35">
      <c r="B44" s="9" t="s">
        <v>36</v>
      </c>
      <c r="C44" s="8">
        <f>SUM(C39:C43)</f>
        <v>8228744</v>
      </c>
      <c r="D44" s="8">
        <f>SUM(D39:D43)</f>
        <v>5957718</v>
      </c>
    </row>
    <row r="45" spans="2:4" x14ac:dyDescent="0.35">
      <c r="C45" s="1"/>
      <c r="D45" s="1"/>
    </row>
    <row r="46" spans="2:4" x14ac:dyDescent="0.35">
      <c r="B46" s="2" t="s">
        <v>33</v>
      </c>
      <c r="C46" s="11">
        <f>C31+C36+C44</f>
        <v>9686522</v>
      </c>
      <c r="D46" s="11">
        <f>D31+D36+D44</f>
        <v>7719089</v>
      </c>
    </row>
    <row r="48" spans="2:4" x14ac:dyDescent="0.35">
      <c r="B48" t="s">
        <v>41</v>
      </c>
      <c r="C48" s="6">
        <f>C21-C46</f>
        <v>0</v>
      </c>
      <c r="D48" s="6">
        <f>D21-D46</f>
        <v>0</v>
      </c>
    </row>
  </sheetData>
  <pageMargins left="0.7" right="0.7" top="0.75" bottom="0.75" header="0.3" footer="0.3"/>
  <pageSetup scale="8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39BF2C-F28F-42AA-BE97-EB3721CE34D0}">
  <sheetPr>
    <pageSetUpPr autoPageBreaks="0"/>
  </sheetPr>
  <dimension ref="B2:D34"/>
  <sheetViews>
    <sheetView showGridLines="0" zoomScaleNormal="100" workbookViewId="0">
      <selection activeCell="B2" sqref="B2"/>
    </sheetView>
  </sheetViews>
  <sheetFormatPr defaultRowHeight="15.5" x14ac:dyDescent="0.35"/>
  <cols>
    <col min="1" max="1" width="2.58203125" customWidth="1"/>
    <col min="2" max="2" width="39.1640625" bestFit="1" customWidth="1"/>
    <col min="3" max="4" width="12.08203125" bestFit="1" customWidth="1"/>
    <col min="5" max="5" width="2.58203125" customWidth="1"/>
  </cols>
  <sheetData>
    <row r="2" spans="2:4" x14ac:dyDescent="0.35">
      <c r="C2" s="13" t="s">
        <v>0</v>
      </c>
      <c r="D2" s="13" t="s">
        <v>0</v>
      </c>
    </row>
    <row r="3" spans="2:4" x14ac:dyDescent="0.35">
      <c r="B3" s="2" t="s">
        <v>2</v>
      </c>
      <c r="C3" s="13">
        <v>2023</v>
      </c>
      <c r="D3" s="13">
        <v>2024</v>
      </c>
    </row>
    <row r="4" spans="2:4" x14ac:dyDescent="0.35">
      <c r="B4" s="2"/>
    </row>
    <row r="5" spans="2:4" x14ac:dyDescent="0.35">
      <c r="B5" s="3" t="s">
        <v>16</v>
      </c>
      <c r="C5" s="6">
        <v>2297675</v>
      </c>
      <c r="D5" s="6">
        <v>1533287</v>
      </c>
    </row>
    <row r="6" spans="2:4" x14ac:dyDescent="0.35">
      <c r="B6" s="3" t="s">
        <v>13</v>
      </c>
      <c r="C6" s="7">
        <v>955605</v>
      </c>
      <c r="D6" s="7"/>
    </row>
    <row r="7" spans="2:4" x14ac:dyDescent="0.35">
      <c r="B7" s="3" t="s">
        <v>14</v>
      </c>
      <c r="C7" s="7">
        <v>1193964</v>
      </c>
      <c r="D7" s="7">
        <v>1221646</v>
      </c>
    </row>
    <row r="8" spans="2:4" x14ac:dyDescent="0.35">
      <c r="B8" s="3" t="s">
        <v>3</v>
      </c>
      <c r="C8" s="7">
        <v>971406</v>
      </c>
      <c r="D8" s="7">
        <v>737107</v>
      </c>
    </row>
    <row r="9" spans="2:4" x14ac:dyDescent="0.35">
      <c r="B9" s="14" t="s">
        <v>15</v>
      </c>
      <c r="C9" s="15">
        <v>170346</v>
      </c>
      <c r="D9" s="15">
        <v>149464</v>
      </c>
    </row>
    <row r="10" spans="2:4" x14ac:dyDescent="0.35">
      <c r="B10" s="10" t="s">
        <v>11</v>
      </c>
      <c r="C10" s="8">
        <f>SUM(C5:C9)</f>
        <v>5588996</v>
      </c>
      <c r="D10" s="8">
        <f>SUM(D5:D9)</f>
        <v>3641504</v>
      </c>
    </row>
    <row r="11" spans="2:4" x14ac:dyDescent="0.35">
      <c r="B11" s="4"/>
      <c r="C11" s="5"/>
      <c r="D11" s="5"/>
    </row>
    <row r="12" spans="2:4" x14ac:dyDescent="0.35">
      <c r="B12" s="3" t="s">
        <v>37</v>
      </c>
      <c r="C12" s="7">
        <v>890796</v>
      </c>
      <c r="D12" s="7">
        <v>1047024</v>
      </c>
    </row>
    <row r="13" spans="2:4" x14ac:dyDescent="0.35">
      <c r="B13" s="14" t="s">
        <v>9</v>
      </c>
      <c r="C13" s="15">
        <v>361650</v>
      </c>
      <c r="D13" s="15">
        <v>284666</v>
      </c>
    </row>
    <row r="14" spans="2:4" x14ac:dyDescent="0.35">
      <c r="B14" s="14" t="s">
        <v>38</v>
      </c>
      <c r="C14" s="15">
        <v>2845080</v>
      </c>
      <c r="D14" s="15">
        <v>2745895</v>
      </c>
    </row>
    <row r="15" spans="2:4" x14ac:dyDescent="0.35">
      <c r="B15" s="9" t="s">
        <v>10</v>
      </c>
      <c r="C15" s="8">
        <f>SUM(C12:C14)</f>
        <v>4097526</v>
      </c>
      <c r="D15" s="8">
        <f>SUM(D12:D14)</f>
        <v>4077585</v>
      </c>
    </row>
    <row r="16" spans="2:4" x14ac:dyDescent="0.35">
      <c r="C16" s="1"/>
    </row>
    <row r="17" spans="2:4" x14ac:dyDescent="0.35">
      <c r="B17" s="2" t="s">
        <v>12</v>
      </c>
      <c r="C17" s="11">
        <f>C10+C15</f>
        <v>9686522</v>
      </c>
      <c r="D17" s="11">
        <f>D10+D15</f>
        <v>7719089</v>
      </c>
    </row>
    <row r="19" spans="2:4" x14ac:dyDescent="0.35">
      <c r="B19" s="2" t="s">
        <v>19</v>
      </c>
    </row>
    <row r="21" spans="2:4" x14ac:dyDescent="0.35">
      <c r="B21" s="3" t="s">
        <v>21</v>
      </c>
      <c r="C21" s="6">
        <v>564379</v>
      </c>
      <c r="D21" s="6">
        <v>466775</v>
      </c>
    </row>
    <row r="22" spans="2:4" x14ac:dyDescent="0.35">
      <c r="B22" s="14" t="s">
        <v>39</v>
      </c>
      <c r="C22" s="15">
        <v>555396</v>
      </c>
      <c r="D22" s="15">
        <v>584935</v>
      </c>
    </row>
    <row r="23" spans="2:4" x14ac:dyDescent="0.35">
      <c r="B23" s="9" t="s">
        <v>20</v>
      </c>
      <c r="C23" s="8">
        <f>SUM(C21:C22)</f>
        <v>1119775</v>
      </c>
      <c r="D23" s="8">
        <f>SUM(D21:D22)</f>
        <v>1051710</v>
      </c>
    </row>
    <row r="24" spans="2:4" x14ac:dyDescent="0.35">
      <c r="C24" s="1"/>
      <c r="D24" s="1"/>
    </row>
    <row r="25" spans="2:4" x14ac:dyDescent="0.35">
      <c r="B25" s="14" t="s">
        <v>24</v>
      </c>
      <c r="C25" s="15">
        <v>246165</v>
      </c>
      <c r="D25" s="15">
        <v>224817</v>
      </c>
    </row>
    <row r="26" spans="2:4" x14ac:dyDescent="0.35">
      <c r="B26" s="3" t="s">
        <v>27</v>
      </c>
      <c r="C26" s="7">
        <v>91838</v>
      </c>
      <c r="D26" s="7">
        <v>110893</v>
      </c>
    </row>
    <row r="27" spans="2:4" x14ac:dyDescent="0.35">
      <c r="B27" s="3" t="s">
        <v>28</v>
      </c>
      <c r="C27" s="7">
        <v>0</v>
      </c>
      <c r="D27" s="7">
        <v>373951</v>
      </c>
    </row>
    <row r="28" spans="2:4" x14ac:dyDescent="0.35">
      <c r="B28" s="9" t="s">
        <v>29</v>
      </c>
      <c r="C28" s="8">
        <f>SUM(C25:C27)</f>
        <v>338003</v>
      </c>
      <c r="D28" s="8">
        <f>SUM(D25:D27)</f>
        <v>709661</v>
      </c>
    </row>
    <row r="29" spans="2:4" x14ac:dyDescent="0.35">
      <c r="D29" s="1"/>
    </row>
    <row r="30" spans="2:4" x14ac:dyDescent="0.35">
      <c r="B30" s="16" t="s">
        <v>40</v>
      </c>
      <c r="C30" s="17">
        <v>8228744</v>
      </c>
      <c r="D30" s="17">
        <v>5957718</v>
      </c>
    </row>
    <row r="31" spans="2:4" x14ac:dyDescent="0.35">
      <c r="C31" s="1"/>
      <c r="D31" s="1"/>
    </row>
    <row r="32" spans="2:4" x14ac:dyDescent="0.35">
      <c r="B32" s="2" t="s">
        <v>33</v>
      </c>
      <c r="C32" s="11">
        <f>C23+C28+C30</f>
        <v>9686522</v>
      </c>
      <c r="D32" s="11">
        <f t="shared" ref="D32" si="0">D23+D28+D30</f>
        <v>7719089</v>
      </c>
    </row>
    <row r="34" spans="2:4" x14ac:dyDescent="0.35">
      <c r="B34" t="s">
        <v>41</v>
      </c>
      <c r="C34" s="6">
        <f>C17-C32</f>
        <v>0</v>
      </c>
      <c r="D34" s="6">
        <f>D17-D32</f>
        <v>0</v>
      </c>
    </row>
  </sheetData>
  <pageMargins left="0.7" right="0.7" top="0.75" bottom="0.75" header="0.3" footer="0.3"/>
  <pageSetup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BS_Raw</vt:lpstr>
      <vt:lpstr>BS_Fixed</vt:lpstr>
      <vt:lpstr>BS_Fixed!Print_Area</vt:lpstr>
      <vt:lpstr>BS_Raw!Print_Area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Brian DeChesare</dc:creator>
  <cp:lastModifiedBy>Brian DeChesare</cp:lastModifiedBy>
  <dcterms:created xsi:type="dcterms:W3CDTF">2026-01-06T23:41:54Z</dcterms:created>
  <dcterms:modified xsi:type="dcterms:W3CDTF">2026-01-07T00:03:58Z</dcterms:modified>
</cp:coreProperties>
</file>